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8915" windowHeight="796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J13" i="1" l="1"/>
  <c r="J12" i="1" l="1"/>
  <c r="H6" i="1"/>
  <c r="H8" i="1"/>
  <c r="H10" i="1"/>
  <c r="H14" i="1"/>
  <c r="H12" i="1"/>
  <c r="H20" i="1"/>
  <c r="H5" i="1"/>
  <c r="H19" i="1"/>
  <c r="H4" i="1"/>
  <c r="G3" i="1"/>
  <c r="G21" i="1"/>
  <c r="H16" i="1" s="1"/>
  <c r="C36" i="1"/>
  <c r="C12" i="1"/>
  <c r="C15" i="1" s="1"/>
  <c r="C31" i="1"/>
  <c r="C21" i="1"/>
  <c r="G2" i="1" l="1"/>
  <c r="H21" i="1"/>
  <c r="H13" i="1"/>
  <c r="H15" i="1"/>
  <c r="H18" i="1"/>
  <c r="H17" i="1"/>
  <c r="H11" i="1"/>
  <c r="H9" i="1"/>
  <c r="H7" i="1"/>
  <c r="C2" i="1"/>
  <c r="D31" i="1" s="1"/>
  <c r="C23" i="1"/>
  <c r="D23" i="1" l="1"/>
  <c r="D36" i="1"/>
  <c r="D5" i="1"/>
  <c r="D7" i="1"/>
  <c r="D9" i="1"/>
  <c r="D11" i="1"/>
  <c r="D13" i="1"/>
  <c r="D16" i="1"/>
  <c r="D18" i="1"/>
  <c r="D25" i="1"/>
  <c r="D27" i="1"/>
  <c r="D29" i="1"/>
  <c r="D33" i="1"/>
  <c r="D38" i="1"/>
  <c r="D19" i="1"/>
  <c r="D26" i="1"/>
  <c r="D4" i="1"/>
  <c r="D6" i="1"/>
  <c r="D8" i="1"/>
  <c r="D10" i="1"/>
  <c r="D12" i="1"/>
  <c r="D15" i="1"/>
  <c r="D17" i="1"/>
  <c r="D28" i="1"/>
  <c r="D34" i="1"/>
  <c r="D21" i="1"/>
</calcChain>
</file>

<file path=xl/sharedStrings.xml><?xml version="1.0" encoding="utf-8"?>
<sst xmlns="http://schemas.openxmlformats.org/spreadsheetml/2006/main" count="44" uniqueCount="44">
  <si>
    <t>Total des recettes</t>
  </si>
  <si>
    <t>Ministère de l'écologie</t>
  </si>
  <si>
    <t>Ministère des affaires étrangères</t>
  </si>
  <si>
    <t>Agences de l'eau</t>
  </si>
  <si>
    <t>ONEMA</t>
  </si>
  <si>
    <t>Total État français</t>
  </si>
  <si>
    <t>Ville de Marseille</t>
  </si>
  <si>
    <t>Communauté urbaine</t>
  </si>
  <si>
    <t>CG13</t>
  </si>
  <si>
    <t>Région PACA</t>
  </si>
  <si>
    <t>Total collectivités locales</t>
  </si>
  <si>
    <t>Argent public</t>
  </si>
  <si>
    <t>Chambre de commerce</t>
  </si>
  <si>
    <t>Suez</t>
  </si>
  <si>
    <t>Veolia</t>
  </si>
  <si>
    <t>SEM</t>
  </si>
  <si>
    <t>EDF</t>
  </si>
  <si>
    <t>RMC</t>
  </si>
  <si>
    <t>Seine N</t>
  </si>
  <si>
    <t>AG</t>
  </si>
  <si>
    <t>AP</t>
  </si>
  <si>
    <t>LB</t>
  </si>
  <si>
    <t>RM</t>
  </si>
  <si>
    <t>Frais d'inscription</t>
  </si>
  <si>
    <t>Prêt</t>
  </si>
  <si>
    <t>Revenus expositions</t>
  </si>
  <si>
    <t>Processus thématique</t>
  </si>
  <si>
    <t>Processus politique</t>
  </si>
  <si>
    <t>Processus régional</t>
  </si>
  <si>
    <t>Aide aux participants</t>
  </si>
  <si>
    <t>Communication</t>
  </si>
  <si>
    <t>Logistique</t>
  </si>
  <si>
    <t>Direction</t>
  </si>
  <si>
    <t>Administration</t>
  </si>
  <si>
    <t>Balance</t>
  </si>
  <si>
    <t>Droits CME</t>
  </si>
  <si>
    <t xml:space="preserve">Total dépenses </t>
  </si>
  <si>
    <t>Revenus activité</t>
  </si>
  <si>
    <t>Racines citoyenneté</t>
  </si>
  <si>
    <t>Total</t>
  </si>
  <si>
    <t>Frais hors processus</t>
  </si>
  <si>
    <t>Contribution entreprises</t>
  </si>
  <si>
    <t>Frais divers et provisions</t>
  </si>
  <si>
    <t>Soit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</si>
</sst>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3" fontId="0" fillId="0" borderId="0" xfId="0" applyNumberFormat="1"/>
    <xf numFmtId="0" fontId="0" fillId="3" borderId="0" xfId="0" applyFill="1"/>
    <xf numFmtId="0" fontId="0" fillId="5" borderId="0" xfId="0" applyFill="1"/>
    <xf numFmtId="3" fontId="0" fillId="5" borderId="0" xfId="0" applyNumberFormat="1" applyFill="1"/>
    <xf numFmtId="10" fontId="0" fillId="0" borderId="0" xfId="0" applyNumberFormat="1"/>
    <xf numFmtId="2" fontId="0" fillId="0" borderId="0" xfId="0" applyNumberFormat="1"/>
    <xf numFmtId="0" fontId="0" fillId="0" borderId="1" xfId="0" applyBorder="1"/>
    <xf numFmtId="3" fontId="0" fillId="0" borderId="1" xfId="0" applyNumberFormat="1" applyBorder="1"/>
    <xf numFmtId="10" fontId="0" fillId="5" borderId="0" xfId="0" applyNumberFormat="1" applyFill="1"/>
    <xf numFmtId="10" fontId="0" fillId="0" borderId="0" xfId="0" applyNumberFormat="1" applyBorder="1"/>
    <xf numFmtId="10" fontId="0" fillId="0" borderId="1" xfId="0" applyNumberFormat="1" applyBorder="1"/>
    <xf numFmtId="10" fontId="1" fillId="0" borderId="1" xfId="0" applyNumberFormat="1" applyFont="1" applyBorder="1"/>
    <xf numFmtId="0" fontId="0" fillId="3" borderId="1" xfId="0" applyFill="1" applyBorder="1"/>
    <xf numFmtId="3" fontId="0" fillId="3" borderId="2" xfId="0" applyNumberFormat="1" applyFill="1" applyBorder="1"/>
    <xf numFmtId="0" fontId="0" fillId="6" borderId="1" xfId="0" applyFill="1" applyBorder="1"/>
    <xf numFmtId="3" fontId="0" fillId="6" borderId="2" xfId="0" applyNumberFormat="1" applyFill="1" applyBorder="1"/>
    <xf numFmtId="10" fontId="0" fillId="6" borderId="1" xfId="0" applyNumberFormat="1" applyFill="1" applyBorder="1"/>
    <xf numFmtId="0" fontId="0" fillId="4" borderId="1" xfId="0" applyFill="1" applyBorder="1"/>
    <xf numFmtId="3" fontId="0" fillId="4" borderId="2" xfId="0" applyNumberFormat="1" applyFill="1" applyBorder="1"/>
    <xf numFmtId="10" fontId="0" fillId="6" borderId="2" xfId="0" applyNumberFormat="1" applyFill="1" applyBorder="1"/>
    <xf numFmtId="0" fontId="0" fillId="2" borderId="3" xfId="0" applyFill="1" applyBorder="1"/>
    <xf numFmtId="3" fontId="1" fillId="2" borderId="4" xfId="0" applyNumberFormat="1" applyFont="1" applyFill="1" applyBorder="1"/>
    <xf numFmtId="0" fontId="0" fillId="2" borderId="1" xfId="0" applyFill="1" applyBorder="1"/>
    <xf numFmtId="3" fontId="0" fillId="2" borderId="2" xfId="0" applyNumberFormat="1" applyFill="1" applyBorder="1"/>
    <xf numFmtId="10" fontId="0" fillId="2" borderId="1" xfId="0" applyNumberFormat="1" applyFill="1" applyBorder="1"/>
    <xf numFmtId="10" fontId="0" fillId="2" borderId="5" xfId="0" applyNumberFormat="1" applyFill="1" applyBorder="1"/>
    <xf numFmtId="10" fontId="0" fillId="6" borderId="6" xfId="0" applyNumberFormat="1" applyFill="1" applyBorder="1"/>
    <xf numFmtId="0" fontId="0" fillId="0" borderId="7" xfId="0" applyBorder="1"/>
    <xf numFmtId="0" fontId="0" fillId="0" borderId="0" xfId="0" applyBorder="1"/>
    <xf numFmtId="10" fontId="0" fillId="4" borderId="1" xfId="0" applyNumberFormat="1" applyFill="1" applyBorder="1"/>
    <xf numFmtId="10" fontId="0" fillId="3" borderId="1" xfId="0" applyNumberFormat="1" applyFill="1" applyBorder="1"/>
    <xf numFmtId="10" fontId="1" fillId="0" borderId="0" xfId="0" applyNumberFormat="1" applyFont="1"/>
    <xf numFmtId="0" fontId="0" fillId="7" borderId="1" xfId="0" applyFill="1" applyBorder="1"/>
    <xf numFmtId="3" fontId="0" fillId="7" borderId="1" xfId="0" applyNumberFormat="1" applyFill="1" applyBorder="1"/>
    <xf numFmtId="10" fontId="1" fillId="7" borderId="1" xfId="0" applyNumberFormat="1" applyFont="1" applyFill="1" applyBorder="1"/>
    <xf numFmtId="10" fontId="0" fillId="7" borderId="1" xfId="0" applyNumberFormat="1" applyFill="1" applyBorder="1"/>
    <xf numFmtId="3" fontId="0" fillId="2" borderId="1" xfId="0" applyNumberFormat="1" applyFill="1" applyBorder="1"/>
    <xf numFmtId="10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cat>
            <c:strRef>
              <c:f>(Feuil1!$B$15,Feuil1!$B$21,Feuil1!$B$31,Feuil1!$B$36,Feuil1!$B$38)</c:f>
              <c:strCache>
                <c:ptCount val="5"/>
                <c:pt idx="0">
                  <c:v>Total État français</c:v>
                </c:pt>
                <c:pt idx="1">
                  <c:v>Total collectivités locales</c:v>
                </c:pt>
                <c:pt idx="2">
                  <c:v>Contribution entreprises</c:v>
                </c:pt>
                <c:pt idx="3">
                  <c:v>Revenus activité</c:v>
                </c:pt>
                <c:pt idx="4">
                  <c:v>Prêt</c:v>
                </c:pt>
              </c:strCache>
            </c:strRef>
          </c:cat>
          <c:val>
            <c:numRef>
              <c:f>(Feuil1!$C$15,Feuil1!$C$21,Feuil1!$C$31,Feuil1!$C$36,Feuil1!$C$38)</c:f>
              <c:numCache>
                <c:formatCode>#,##0</c:formatCode>
                <c:ptCount val="5"/>
                <c:pt idx="0">
                  <c:v>7000</c:v>
                </c:pt>
                <c:pt idx="1">
                  <c:v>9600</c:v>
                </c:pt>
                <c:pt idx="2">
                  <c:v>6900</c:v>
                </c:pt>
                <c:pt idx="3">
                  <c:v>3927</c:v>
                </c:pt>
                <c:pt idx="4">
                  <c:v>2300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02902570320619"/>
          <c:y val="1.8507118250986346E-2"/>
          <c:w val="0.82821393507446184"/>
          <c:h val="0.7084853066824972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Feuil1!$F$4:$F$20</c:f>
              <c:strCache>
                <c:ptCount val="11"/>
                <c:pt idx="0">
                  <c:v>Processus thématique</c:v>
                </c:pt>
                <c:pt idx="1">
                  <c:v>Administration</c:v>
                </c:pt>
                <c:pt idx="2">
                  <c:v>Aide aux participants</c:v>
                </c:pt>
                <c:pt idx="3">
                  <c:v>Frais divers et provisions</c:v>
                </c:pt>
                <c:pt idx="4">
                  <c:v>Processus régional</c:v>
                </c:pt>
                <c:pt idx="5">
                  <c:v>Direction</c:v>
                </c:pt>
                <c:pt idx="6">
                  <c:v>Processus politique</c:v>
                </c:pt>
                <c:pt idx="7">
                  <c:v>Racines citoyenneté</c:v>
                </c:pt>
                <c:pt idx="8">
                  <c:v>Communication</c:v>
                </c:pt>
                <c:pt idx="9">
                  <c:v>Droits CME</c:v>
                </c:pt>
                <c:pt idx="10">
                  <c:v>Logistique</c:v>
                </c:pt>
              </c:strCache>
            </c:strRef>
          </c:cat>
          <c:val>
            <c:numRef>
              <c:f>Feuil1!$G$4:$G$20</c:f>
              <c:numCache>
                <c:formatCode>#,##0</c:formatCode>
                <c:ptCount val="11"/>
                <c:pt idx="0">
                  <c:v>838</c:v>
                </c:pt>
                <c:pt idx="1">
                  <c:v>1020</c:v>
                </c:pt>
                <c:pt idx="2">
                  <c:v>1125</c:v>
                </c:pt>
                <c:pt idx="3">
                  <c:v>1300</c:v>
                </c:pt>
                <c:pt idx="4">
                  <c:v>1353</c:v>
                </c:pt>
                <c:pt idx="5">
                  <c:v>1513</c:v>
                </c:pt>
                <c:pt idx="6">
                  <c:v>1788</c:v>
                </c:pt>
                <c:pt idx="7">
                  <c:v>1950</c:v>
                </c:pt>
                <c:pt idx="8">
                  <c:v>4080</c:v>
                </c:pt>
                <c:pt idx="9">
                  <c:v>5000</c:v>
                </c:pt>
                <c:pt idx="10">
                  <c:v>9665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Feuil1!$F$4:$F$20</c:f>
              <c:strCache>
                <c:ptCount val="11"/>
                <c:pt idx="0">
                  <c:v>Processus thématique</c:v>
                </c:pt>
                <c:pt idx="1">
                  <c:v>Administration</c:v>
                </c:pt>
                <c:pt idx="2">
                  <c:v>Aide aux participants</c:v>
                </c:pt>
                <c:pt idx="3">
                  <c:v>Frais divers et provisions</c:v>
                </c:pt>
                <c:pt idx="4">
                  <c:v>Processus régional</c:v>
                </c:pt>
                <c:pt idx="5">
                  <c:v>Direction</c:v>
                </c:pt>
                <c:pt idx="6">
                  <c:v>Processus politique</c:v>
                </c:pt>
                <c:pt idx="7">
                  <c:v>Racines citoyenneté</c:v>
                </c:pt>
                <c:pt idx="8">
                  <c:v>Communication</c:v>
                </c:pt>
                <c:pt idx="9">
                  <c:v>Droits CME</c:v>
                </c:pt>
                <c:pt idx="10">
                  <c:v>Logistique</c:v>
                </c:pt>
              </c:strCache>
            </c:strRef>
          </c:cat>
          <c:val>
            <c:numRef>
              <c:f>Feuil1!$H$4:$H$20</c:f>
              <c:numCache>
                <c:formatCode>0.00%</c:formatCode>
                <c:ptCount val="11"/>
                <c:pt idx="0">
                  <c:v>2.828023758099352E-2</c:v>
                </c:pt>
                <c:pt idx="1">
                  <c:v>3.4422246220302377E-2</c:v>
                </c:pt>
                <c:pt idx="2">
                  <c:v>3.7965712742980565E-2</c:v>
                </c:pt>
                <c:pt idx="3">
                  <c:v>4.3871490280777539E-2</c:v>
                </c:pt>
                <c:pt idx="4">
                  <c:v>4.5660097192224622E-2</c:v>
                </c:pt>
                <c:pt idx="5">
                  <c:v>5.1059665226781854E-2</c:v>
                </c:pt>
                <c:pt idx="6">
                  <c:v>6.0340172786177107E-2</c:v>
                </c:pt>
                <c:pt idx="7">
                  <c:v>6.5807235421166302E-2</c:v>
                </c:pt>
                <c:pt idx="8">
                  <c:v>0.13768898488120951</c:v>
                </c:pt>
                <c:pt idx="9">
                  <c:v>0.16873650107991361</c:v>
                </c:pt>
                <c:pt idx="10">
                  <c:v>0.32616765658747299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9530880"/>
        <c:axId val="169532416"/>
        <c:axId val="0"/>
      </c:bar3DChart>
      <c:catAx>
        <c:axId val="169530880"/>
        <c:scaling>
          <c:orientation val="minMax"/>
        </c:scaling>
        <c:delete val="0"/>
        <c:axPos val="b"/>
        <c:majorTickMark val="out"/>
        <c:minorTickMark val="none"/>
        <c:tickLblPos val="nextTo"/>
        <c:crossAx val="169532416"/>
        <c:crosses val="autoZero"/>
        <c:auto val="1"/>
        <c:lblAlgn val="ctr"/>
        <c:lblOffset val="100"/>
        <c:noMultiLvlLbl val="0"/>
      </c:catAx>
      <c:valAx>
        <c:axId val="1695324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9530880"/>
        <c:crosses val="autoZero"/>
        <c:crossBetween val="between"/>
      </c:valAx>
    </c:plotArea>
    <c:plotVisOnly val="1"/>
    <c:dispBlanksAs val="gap"/>
    <c:showDLblsOverMax val="0"/>
  </c:chart>
  <c:spPr>
    <a:blipFill dpi="0" rotWithShape="1">
      <a:blip xmlns:r="http://schemas.openxmlformats.org/officeDocument/2006/relationships" r:embed="rId1">
        <a:alphaModFix amt="33000"/>
      </a:blip>
      <a:srcRect/>
      <a:stretch>
        <a:fillRect/>
      </a:stretch>
    </a:blipFill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28161</xdr:rowOff>
    </xdr:from>
    <xdr:to>
      <xdr:col>5</xdr:col>
      <xdr:colOff>24848</xdr:colOff>
      <xdr:row>52</xdr:row>
      <xdr:rowOff>124239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16565</xdr:colOff>
      <xdr:row>21</xdr:row>
      <xdr:rowOff>28162</xdr:rowOff>
    </xdr:from>
    <xdr:to>
      <xdr:col>9</xdr:col>
      <xdr:colOff>82826</xdr:colOff>
      <xdr:row>43</xdr:row>
      <xdr:rowOff>24848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0.64855</cdr:x>
      <cdr:y>0.77778</cdr:y>
    </cdr:from>
    <cdr:to>
      <cdr:x>0.96739</cdr:x>
      <cdr:y>0.91667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965174" y="2133600"/>
          <a:ext cx="1457739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100" b="1"/>
            <a:t>Recettes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0.21911</cdr:x>
      <cdr:y>0.0625</cdr:y>
    </cdr:from>
    <cdr:to>
      <cdr:x>0.82208</cdr:x>
      <cdr:y>0.14359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101587" y="261730"/>
          <a:ext cx="3031435" cy="339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100" b="1">
              <a:solidFill>
                <a:srgbClr val="002060"/>
              </a:solidFill>
            </a:rPr>
            <a:t>Dépenses par ordre de grandeur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9"/>
  <sheetViews>
    <sheetView tabSelected="1" zoomScale="115" zoomScaleNormal="115" workbookViewId="0">
      <selection activeCell="F47" sqref="F47"/>
    </sheetView>
  </sheetViews>
  <sheetFormatPr baseColWidth="10" defaultRowHeight="15" x14ac:dyDescent="0.25"/>
  <cols>
    <col min="1" max="1" width="4.140625" customWidth="1"/>
    <col min="2" max="2" width="35.85546875" customWidth="1"/>
    <col min="3" max="4" width="11.42578125" style="1"/>
    <col min="5" max="5" width="3.42578125" customWidth="1"/>
    <col min="6" max="6" width="33.28515625" customWidth="1"/>
    <col min="7" max="7" width="11.42578125" style="1"/>
    <col min="8" max="8" width="11.42578125" style="6"/>
    <col min="9" max="9" width="18.28515625" customWidth="1"/>
  </cols>
  <sheetData>
    <row r="2" spans="2:10" x14ac:dyDescent="0.25">
      <c r="B2" s="3" t="s">
        <v>0</v>
      </c>
      <c r="C2" s="4">
        <f>C15+C21+C31+C33+C34+C38</f>
        <v>29727</v>
      </c>
      <c r="D2" s="9"/>
      <c r="E2" s="3"/>
      <c r="F2" s="3" t="s">
        <v>36</v>
      </c>
      <c r="G2" s="4">
        <f>G21+G3</f>
        <v>29727</v>
      </c>
    </row>
    <row r="3" spans="2:10" x14ac:dyDescent="0.25">
      <c r="D3" s="5"/>
      <c r="E3" s="2"/>
      <c r="F3" t="s">
        <v>34</v>
      </c>
      <c r="G3" s="1">
        <f>C2-G21</f>
        <v>95</v>
      </c>
    </row>
    <row r="4" spans="2:10" x14ac:dyDescent="0.25">
      <c r="B4" s="7" t="s">
        <v>1</v>
      </c>
      <c r="C4" s="8">
        <v>2000</v>
      </c>
      <c r="D4" s="11">
        <f>C4/C$2</f>
        <v>6.7278904699431499E-2</v>
      </c>
      <c r="E4" s="2"/>
      <c r="F4" s="15" t="s">
        <v>26</v>
      </c>
      <c r="G4" s="16">
        <v>838</v>
      </c>
      <c r="H4" s="17">
        <f t="shared" ref="H4:H21" si="0">G4/G$21</f>
        <v>2.828023758099352E-2</v>
      </c>
    </row>
    <row r="5" spans="2:10" x14ac:dyDescent="0.25">
      <c r="B5" s="7" t="s">
        <v>2</v>
      </c>
      <c r="C5" s="8">
        <v>2000</v>
      </c>
      <c r="D5" s="11">
        <f t="shared" ref="D5:D38" si="1">C5/C$2</f>
        <v>6.7278904699431499E-2</v>
      </c>
      <c r="E5" s="2"/>
      <c r="F5" s="18" t="s">
        <v>33</v>
      </c>
      <c r="G5" s="19">
        <v>1020</v>
      </c>
      <c r="H5" s="30">
        <f t="shared" si="0"/>
        <v>3.4422246220302377E-2</v>
      </c>
    </row>
    <row r="6" spans="2:10" hidden="1" x14ac:dyDescent="0.25">
      <c r="B6" s="7" t="s">
        <v>17</v>
      </c>
      <c r="C6" s="8">
        <v>800</v>
      </c>
      <c r="D6" s="11">
        <f t="shared" si="1"/>
        <v>2.6911561879772599E-2</v>
      </c>
      <c r="E6" s="2"/>
      <c r="F6" s="15"/>
      <c r="G6" s="16"/>
      <c r="H6" s="17">
        <f t="shared" si="0"/>
        <v>0</v>
      </c>
    </row>
    <row r="7" spans="2:10" hidden="1" x14ac:dyDescent="0.25">
      <c r="B7" s="7" t="s">
        <v>18</v>
      </c>
      <c r="C7" s="8">
        <v>600</v>
      </c>
      <c r="D7" s="11">
        <f t="shared" si="1"/>
        <v>2.0183671409829448E-2</v>
      </c>
      <c r="E7" s="2"/>
      <c r="F7" s="15"/>
      <c r="G7" s="16"/>
      <c r="H7" s="17">
        <f t="shared" si="0"/>
        <v>0</v>
      </c>
    </row>
    <row r="8" spans="2:10" hidden="1" x14ac:dyDescent="0.25">
      <c r="B8" s="7" t="s">
        <v>19</v>
      </c>
      <c r="C8" s="8">
        <v>150</v>
      </c>
      <c r="D8" s="11">
        <f t="shared" si="1"/>
        <v>5.0459178524573621E-3</v>
      </c>
      <c r="E8" s="2"/>
      <c r="F8" s="15"/>
      <c r="G8" s="16"/>
      <c r="H8" s="17">
        <f t="shared" si="0"/>
        <v>0</v>
      </c>
    </row>
    <row r="9" spans="2:10" hidden="1" x14ac:dyDescent="0.25">
      <c r="B9" s="7" t="s">
        <v>20</v>
      </c>
      <c r="C9" s="8">
        <v>150</v>
      </c>
      <c r="D9" s="11">
        <f t="shared" si="1"/>
        <v>5.0459178524573621E-3</v>
      </c>
      <c r="E9" s="2"/>
      <c r="F9" s="15"/>
      <c r="G9" s="16"/>
      <c r="H9" s="17">
        <f t="shared" si="0"/>
        <v>0</v>
      </c>
    </row>
    <row r="10" spans="2:10" hidden="1" x14ac:dyDescent="0.25">
      <c r="B10" s="7" t="s">
        <v>21</v>
      </c>
      <c r="C10" s="8">
        <v>150</v>
      </c>
      <c r="D10" s="11">
        <f t="shared" si="1"/>
        <v>5.0459178524573621E-3</v>
      </c>
      <c r="E10" s="2"/>
      <c r="F10" s="15"/>
      <c r="G10" s="16"/>
      <c r="H10" s="17">
        <f t="shared" si="0"/>
        <v>0</v>
      </c>
    </row>
    <row r="11" spans="2:10" hidden="1" x14ac:dyDescent="0.25">
      <c r="B11" s="7" t="s">
        <v>22</v>
      </c>
      <c r="C11" s="8">
        <v>150</v>
      </c>
      <c r="D11" s="11">
        <f t="shared" si="1"/>
        <v>5.0459178524573621E-3</v>
      </c>
      <c r="E11" s="2"/>
      <c r="F11" s="15"/>
      <c r="G11" s="16"/>
      <c r="H11" s="17">
        <f t="shared" si="0"/>
        <v>0</v>
      </c>
    </row>
    <row r="12" spans="2:10" x14ac:dyDescent="0.25">
      <c r="B12" s="7" t="s">
        <v>3</v>
      </c>
      <c r="C12" s="8">
        <f>SUM(C6:C11)</f>
        <v>2000</v>
      </c>
      <c r="D12" s="11">
        <f t="shared" si="1"/>
        <v>6.7278904699431499E-2</v>
      </c>
      <c r="E12" s="2"/>
      <c r="F12" s="15" t="s">
        <v>29</v>
      </c>
      <c r="G12" s="16">
        <v>1125</v>
      </c>
      <c r="H12" s="20">
        <f t="shared" si="0"/>
        <v>3.7965712742980565E-2</v>
      </c>
      <c r="I12" s="21" t="s">
        <v>40</v>
      </c>
      <c r="J12" s="22">
        <f>G5+G13+G15+G18+G19+G20</f>
        <v>22578</v>
      </c>
    </row>
    <row r="13" spans="2:10" x14ac:dyDescent="0.25">
      <c r="B13" s="7" t="s">
        <v>4</v>
      </c>
      <c r="C13" s="8">
        <v>1000</v>
      </c>
      <c r="D13" s="11">
        <f t="shared" si="1"/>
        <v>3.363945234971575E-2</v>
      </c>
      <c r="E13" s="2"/>
      <c r="F13" s="13" t="s">
        <v>42</v>
      </c>
      <c r="G13" s="14">
        <v>1300</v>
      </c>
      <c r="H13" s="31">
        <f t="shared" si="0"/>
        <v>4.3871490280777539E-2</v>
      </c>
      <c r="I13" t="s">
        <v>43</v>
      </c>
      <c r="J13" s="32">
        <f>J12/G21</f>
        <v>0.76194654427645792</v>
      </c>
    </row>
    <row r="14" spans="2:10" x14ac:dyDescent="0.25">
      <c r="B14" s="7"/>
      <c r="C14" s="8"/>
      <c r="D14" s="11"/>
      <c r="E14" s="2"/>
      <c r="F14" s="15" t="s">
        <v>28</v>
      </c>
      <c r="G14" s="16">
        <v>1353</v>
      </c>
      <c r="H14" s="17">
        <f t="shared" si="0"/>
        <v>4.5660097192224622E-2</v>
      </c>
    </row>
    <row r="15" spans="2:10" x14ac:dyDescent="0.25">
      <c r="B15" s="33" t="s">
        <v>5</v>
      </c>
      <c r="C15" s="34">
        <f>SUM(C13+C12+C5+C4)</f>
        <v>7000</v>
      </c>
      <c r="D15" s="35">
        <f t="shared" si="1"/>
        <v>0.23547616644801023</v>
      </c>
      <c r="E15" s="2"/>
      <c r="F15" s="23" t="s">
        <v>32</v>
      </c>
      <c r="G15" s="24">
        <v>1513</v>
      </c>
      <c r="H15" s="25">
        <f t="shared" si="0"/>
        <v>5.1059665226781854E-2</v>
      </c>
    </row>
    <row r="16" spans="2:10" x14ac:dyDescent="0.25">
      <c r="B16" s="7" t="s">
        <v>6</v>
      </c>
      <c r="C16" s="8">
        <v>5000</v>
      </c>
      <c r="D16" s="11">
        <f t="shared" si="1"/>
        <v>0.16819726174857874</v>
      </c>
      <c r="E16" s="2"/>
      <c r="F16" s="15" t="s">
        <v>27</v>
      </c>
      <c r="G16" s="16">
        <v>1788</v>
      </c>
      <c r="H16" s="17">
        <f t="shared" si="0"/>
        <v>6.0340172786177107E-2</v>
      </c>
    </row>
    <row r="17" spans="2:10" x14ac:dyDescent="0.25">
      <c r="B17" s="7" t="s">
        <v>7</v>
      </c>
      <c r="C17" s="8">
        <v>2400</v>
      </c>
      <c r="D17" s="11">
        <f t="shared" si="1"/>
        <v>8.0734685639317794E-2</v>
      </c>
      <c r="E17" s="2"/>
      <c r="F17" s="15" t="s">
        <v>38</v>
      </c>
      <c r="G17" s="16">
        <v>1950</v>
      </c>
      <c r="H17" s="17">
        <f t="shared" si="0"/>
        <v>6.5807235421166302E-2</v>
      </c>
    </row>
    <row r="18" spans="2:10" x14ac:dyDescent="0.25">
      <c r="B18" s="7" t="s">
        <v>8</v>
      </c>
      <c r="C18" s="8">
        <v>1000</v>
      </c>
      <c r="D18" s="11">
        <f t="shared" si="1"/>
        <v>3.363945234971575E-2</v>
      </c>
      <c r="E18" s="2"/>
      <c r="F18" s="23" t="s">
        <v>30</v>
      </c>
      <c r="G18" s="24">
        <v>4080</v>
      </c>
      <c r="H18" s="25">
        <f t="shared" si="0"/>
        <v>0.13768898488120951</v>
      </c>
      <c r="I18" s="28"/>
    </row>
    <row r="19" spans="2:10" x14ac:dyDescent="0.25">
      <c r="B19" s="7" t="s">
        <v>9</v>
      </c>
      <c r="C19" s="8">
        <v>1200</v>
      </c>
      <c r="D19" s="11">
        <f t="shared" si="1"/>
        <v>4.0367342819658897E-2</v>
      </c>
      <c r="E19" s="2"/>
      <c r="F19" s="23" t="s">
        <v>35</v>
      </c>
      <c r="G19" s="24">
        <v>5000</v>
      </c>
      <c r="H19" s="25">
        <f t="shared" si="0"/>
        <v>0.16873650107991361</v>
      </c>
    </row>
    <row r="20" spans="2:10" x14ac:dyDescent="0.25">
      <c r="B20" s="7"/>
      <c r="C20" s="8"/>
      <c r="D20" s="11"/>
      <c r="E20" s="2"/>
      <c r="F20" s="23" t="s">
        <v>31</v>
      </c>
      <c r="G20" s="24">
        <v>9665</v>
      </c>
      <c r="H20" s="26">
        <f t="shared" si="0"/>
        <v>0.32616765658747299</v>
      </c>
      <c r="J20" s="29"/>
    </row>
    <row r="21" spans="2:10" x14ac:dyDescent="0.25">
      <c r="B21" s="33" t="s">
        <v>10</v>
      </c>
      <c r="C21" s="34">
        <f>SUM(C16:C19)</f>
        <v>9600</v>
      </c>
      <c r="D21" s="35">
        <f t="shared" si="1"/>
        <v>0.32293874255727117</v>
      </c>
      <c r="E21" s="2"/>
      <c r="F21" s="15" t="s">
        <v>39</v>
      </c>
      <c r="G21" s="16">
        <f>SUM(G4:G20)</f>
        <v>29632</v>
      </c>
      <c r="H21" s="27">
        <f t="shared" si="0"/>
        <v>1</v>
      </c>
    </row>
    <row r="22" spans="2:10" x14ac:dyDescent="0.25">
      <c r="B22" s="7"/>
      <c r="C22" s="8"/>
      <c r="D22" s="12"/>
      <c r="E22" s="2"/>
      <c r="H22" s="10"/>
    </row>
    <row r="23" spans="2:10" x14ac:dyDescent="0.25">
      <c r="B23" s="23" t="s">
        <v>11</v>
      </c>
      <c r="C23" s="37">
        <f>C21+C15</f>
        <v>16600</v>
      </c>
      <c r="D23" s="38">
        <f t="shared" si="1"/>
        <v>0.55841490900528135</v>
      </c>
      <c r="E23" s="2"/>
    </row>
    <row r="24" spans="2:10" x14ac:dyDescent="0.25">
      <c r="B24" s="7"/>
      <c r="C24" s="8"/>
      <c r="D24" s="12"/>
      <c r="E24" s="2"/>
    </row>
    <row r="25" spans="2:10" x14ac:dyDescent="0.25">
      <c r="B25" s="7" t="s">
        <v>12</v>
      </c>
      <c r="C25" s="8">
        <v>200</v>
      </c>
      <c r="D25" s="11">
        <f t="shared" si="1"/>
        <v>6.7278904699431498E-3</v>
      </c>
      <c r="E25" s="2"/>
    </row>
    <row r="26" spans="2:10" x14ac:dyDescent="0.25">
      <c r="B26" s="7" t="s">
        <v>13</v>
      </c>
      <c r="C26" s="8">
        <v>2000</v>
      </c>
      <c r="D26" s="11">
        <f t="shared" si="1"/>
        <v>6.7278904699431499E-2</v>
      </c>
      <c r="E26" s="2"/>
    </row>
    <row r="27" spans="2:10" x14ac:dyDescent="0.25">
      <c r="B27" s="7" t="s">
        <v>14</v>
      </c>
      <c r="C27" s="8">
        <v>2000</v>
      </c>
      <c r="D27" s="11">
        <f t="shared" si="1"/>
        <v>6.7278904699431499E-2</v>
      </c>
      <c r="E27" s="2"/>
    </row>
    <row r="28" spans="2:10" x14ac:dyDescent="0.25">
      <c r="B28" s="7" t="s">
        <v>15</v>
      </c>
      <c r="C28" s="8">
        <v>2000</v>
      </c>
      <c r="D28" s="11">
        <f t="shared" si="1"/>
        <v>6.7278904699431499E-2</v>
      </c>
      <c r="E28" s="2"/>
    </row>
    <row r="29" spans="2:10" x14ac:dyDescent="0.25">
      <c r="B29" s="7" t="s">
        <v>16</v>
      </c>
      <c r="C29" s="8">
        <v>700</v>
      </c>
      <c r="D29" s="11">
        <f t="shared" si="1"/>
        <v>2.3547616644801022E-2</v>
      </c>
      <c r="E29" s="2"/>
    </row>
    <row r="30" spans="2:10" x14ac:dyDescent="0.25">
      <c r="B30" s="7"/>
      <c r="C30" s="8"/>
      <c r="D30" s="11"/>
      <c r="E30" s="2"/>
    </row>
    <row r="31" spans="2:10" x14ac:dyDescent="0.25">
      <c r="B31" s="33" t="s">
        <v>41</v>
      </c>
      <c r="C31" s="34">
        <f>SUM(C25:C29)</f>
        <v>6900</v>
      </c>
      <c r="D31" s="35">
        <f t="shared" si="1"/>
        <v>0.23211222121303865</v>
      </c>
      <c r="E31" s="2"/>
    </row>
    <row r="32" spans="2:10" x14ac:dyDescent="0.25">
      <c r="B32" s="7"/>
      <c r="C32" s="8"/>
      <c r="D32" s="12"/>
      <c r="E32" s="2"/>
    </row>
    <row r="33" spans="2:5" x14ac:dyDescent="0.25">
      <c r="B33" s="7" t="s">
        <v>23</v>
      </c>
      <c r="C33" s="8">
        <v>2282</v>
      </c>
      <c r="D33" s="11">
        <f t="shared" si="1"/>
        <v>7.6765230262051329E-2</v>
      </c>
      <c r="E33" s="2"/>
    </row>
    <row r="34" spans="2:5" x14ac:dyDescent="0.25">
      <c r="B34" s="7" t="s">
        <v>25</v>
      </c>
      <c r="C34" s="8">
        <v>1645</v>
      </c>
      <c r="D34" s="11">
        <f t="shared" si="1"/>
        <v>5.5336899115282404E-2</v>
      </c>
      <c r="E34" s="2"/>
    </row>
    <row r="35" spans="2:5" x14ac:dyDescent="0.25">
      <c r="B35" s="7"/>
      <c r="C35" s="8"/>
      <c r="D35" s="11"/>
      <c r="E35" s="2"/>
    </row>
    <row r="36" spans="2:5" x14ac:dyDescent="0.25">
      <c r="B36" s="33" t="s">
        <v>37</v>
      </c>
      <c r="C36" s="34">
        <f>SUM(C33:C34)</f>
        <v>3927</v>
      </c>
      <c r="D36" s="35">
        <f t="shared" si="1"/>
        <v>0.13210212937733373</v>
      </c>
      <c r="E36" s="2"/>
    </row>
    <row r="37" spans="2:5" x14ac:dyDescent="0.25">
      <c r="B37" s="7"/>
      <c r="C37" s="8"/>
      <c r="D37" s="11"/>
      <c r="E37" s="2"/>
    </row>
    <row r="38" spans="2:5" x14ac:dyDescent="0.25">
      <c r="B38" s="33" t="s">
        <v>24</v>
      </c>
      <c r="C38" s="34">
        <v>2300</v>
      </c>
      <c r="D38" s="36">
        <f t="shared" si="1"/>
        <v>7.7370740404346217E-2</v>
      </c>
      <c r="E38" s="2"/>
    </row>
    <row r="39" spans="2:5" x14ac:dyDescent="0.25">
      <c r="D39" s="10"/>
    </row>
  </sheetData>
  <sortState ref="F4:H21">
    <sortCondition ref="G4:G21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</dc:creator>
  <cp:lastModifiedBy>Bernard</cp:lastModifiedBy>
  <dcterms:created xsi:type="dcterms:W3CDTF">2012-02-14T20:48:46Z</dcterms:created>
  <dcterms:modified xsi:type="dcterms:W3CDTF">2012-02-14T23:49:00Z</dcterms:modified>
</cp:coreProperties>
</file>